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.hernandez\OneDrive - I MUNICIPALIDAD DE TEMUCO\newtransparencia\d_personal\2023\"/>
    </mc:Choice>
  </mc:AlternateContent>
  <bookViews>
    <workbookView xWindow="0" yWindow="0" windowWidth="28800" windowHeight="12000"/>
  </bookViews>
  <sheets>
    <sheet name="2023" sheetId="22" r:id="rId1"/>
  </sheets>
  <definedNames>
    <definedName name="_xlnm._FilterDatabase" localSheetId="0" hidden="1">'2023'!$A$48:$P$54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22" l="1"/>
  <c r="K26" i="22" s="1"/>
  <c r="D20" i="22"/>
  <c r="J20" i="22" s="1"/>
  <c r="D19" i="22"/>
  <c r="F19" i="22" s="1"/>
  <c r="D18" i="22"/>
  <c r="F18" i="22" s="1"/>
  <c r="D17" i="22"/>
  <c r="H17" i="22" s="1"/>
  <c r="D16" i="22"/>
  <c r="D15" i="22"/>
  <c r="F15" i="22" s="1"/>
  <c r="D14" i="22"/>
  <c r="F14" i="22" s="1"/>
  <c r="D13" i="22"/>
  <c r="F13" i="22" s="1"/>
  <c r="D12" i="22"/>
  <c r="H12" i="22" s="1"/>
  <c r="D21" i="22"/>
  <c r="H21" i="22" s="1"/>
  <c r="I45" i="22"/>
  <c r="Q45" i="22" s="1"/>
  <c r="I44" i="22"/>
  <c r="Q44" i="22" s="1"/>
  <c r="I43" i="22"/>
  <c r="Q43" i="22" s="1"/>
  <c r="I42" i="22"/>
  <c r="I41" i="22"/>
  <c r="Q41" i="22" s="1"/>
  <c r="I40" i="22"/>
  <c r="Q40" i="22" s="1"/>
  <c r="I39" i="22"/>
  <c r="Q39" i="22" s="1"/>
  <c r="I38" i="22"/>
  <c r="Q38" i="22" s="1"/>
  <c r="I37" i="22"/>
  <c r="Q37" i="22" s="1"/>
  <c r="I36" i="22"/>
  <c r="I35" i="22"/>
  <c r="Q35" i="22" s="1"/>
  <c r="I34" i="22"/>
  <c r="Q34" i="22" s="1"/>
  <c r="I33" i="22"/>
  <c r="Q33" i="22" s="1"/>
  <c r="I32" i="22"/>
  <c r="Q32" i="22" s="1"/>
  <c r="I31" i="22"/>
  <c r="Q31" i="22" s="1"/>
  <c r="H45" i="22"/>
  <c r="P45" i="22" s="1"/>
  <c r="H44" i="22"/>
  <c r="P44" i="22" s="1"/>
  <c r="H43" i="22"/>
  <c r="P43" i="22" s="1"/>
  <c r="H42" i="22"/>
  <c r="L42" i="22" s="1"/>
  <c r="H41" i="22"/>
  <c r="P41" i="22" s="1"/>
  <c r="H40" i="22"/>
  <c r="P40" i="22" s="1"/>
  <c r="H39" i="22"/>
  <c r="P39" i="22" s="1"/>
  <c r="H38" i="22"/>
  <c r="L38" i="22" s="1"/>
  <c r="H37" i="22"/>
  <c r="P37" i="22" s="1"/>
  <c r="H36" i="22"/>
  <c r="P36" i="22" s="1"/>
  <c r="H35" i="22"/>
  <c r="L35" i="22" s="1"/>
  <c r="H34" i="22"/>
  <c r="P34" i="22" s="1"/>
  <c r="H33" i="22"/>
  <c r="P33" i="22" s="1"/>
  <c r="H32" i="22"/>
  <c r="L32" i="22" s="1"/>
  <c r="H31" i="22"/>
  <c r="P31" i="22" s="1"/>
  <c r="G45" i="22"/>
  <c r="K45" i="22" s="1"/>
  <c r="G44" i="22"/>
  <c r="O44" i="22" s="1"/>
  <c r="G43" i="22"/>
  <c r="K43" i="22" s="1"/>
  <c r="G42" i="22"/>
  <c r="O42" i="22" s="1"/>
  <c r="G41" i="22"/>
  <c r="K41" i="22" s="1"/>
  <c r="G40" i="22"/>
  <c r="O40" i="22" s="1"/>
  <c r="G39" i="22"/>
  <c r="K39" i="22" s="1"/>
  <c r="G38" i="22"/>
  <c r="O38" i="22" s="1"/>
  <c r="G37" i="22"/>
  <c r="K37" i="22" s="1"/>
  <c r="G36" i="22"/>
  <c r="O36" i="22" s="1"/>
  <c r="G35" i="22"/>
  <c r="G34" i="22"/>
  <c r="K34" i="22" s="1"/>
  <c r="G33" i="22"/>
  <c r="K33" i="22" s="1"/>
  <c r="G32" i="22"/>
  <c r="O32" i="22" s="1"/>
  <c r="G31" i="22"/>
  <c r="O31" i="22" s="1"/>
  <c r="F45" i="22"/>
  <c r="N45" i="22" s="1"/>
  <c r="F44" i="22"/>
  <c r="N44" i="22" s="1"/>
  <c r="F43" i="22"/>
  <c r="N43" i="22" s="1"/>
  <c r="F42" i="22"/>
  <c r="N42" i="22" s="1"/>
  <c r="F41" i="22"/>
  <c r="N41" i="22" s="1"/>
  <c r="F40" i="22"/>
  <c r="J40" i="22" s="1"/>
  <c r="F39" i="22"/>
  <c r="N39" i="22" s="1"/>
  <c r="F38" i="22"/>
  <c r="J38" i="22" s="1"/>
  <c r="F37" i="22"/>
  <c r="N37" i="22" s="1"/>
  <c r="F36" i="22"/>
  <c r="N36" i="22" s="1"/>
  <c r="F35" i="22"/>
  <c r="J35" i="22" s="1"/>
  <c r="F34" i="22"/>
  <c r="J34" i="22" s="1"/>
  <c r="F33" i="22"/>
  <c r="J33" i="22" s="1"/>
  <c r="F32" i="22"/>
  <c r="J32" i="22" s="1"/>
  <c r="F31" i="22"/>
  <c r="J31" i="22" s="1"/>
  <c r="E25" i="22"/>
  <c r="G25" i="22" s="1"/>
  <c r="E24" i="22"/>
  <c r="K24" i="22" s="1"/>
  <c r="E23" i="22"/>
  <c r="K23" i="22" s="1"/>
  <c r="E22" i="22"/>
  <c r="G22" i="22" s="1"/>
  <c r="E21" i="22"/>
  <c r="K21" i="22" s="1"/>
  <c r="E20" i="22"/>
  <c r="K20" i="22" s="1"/>
  <c r="E19" i="22"/>
  <c r="G19" i="22" s="1"/>
  <c r="E18" i="22"/>
  <c r="G18" i="22" s="1"/>
  <c r="E17" i="22"/>
  <c r="K17" i="22" s="1"/>
  <c r="E16" i="22"/>
  <c r="G16" i="22" s="1"/>
  <c r="E15" i="22"/>
  <c r="K15" i="22" s="1"/>
  <c r="E14" i="22"/>
  <c r="K14" i="22" s="1"/>
  <c r="E13" i="22"/>
  <c r="G13" i="22" s="1"/>
  <c r="E12" i="22"/>
  <c r="G12" i="22" s="1"/>
  <c r="D26" i="22"/>
  <c r="J26" i="22" s="1"/>
  <c r="D25" i="22"/>
  <c r="F25" i="22" s="1"/>
  <c r="D24" i="22"/>
  <c r="H24" i="22" s="1"/>
  <c r="D23" i="22"/>
  <c r="H23" i="22" s="1"/>
  <c r="D22" i="22"/>
  <c r="F22" i="22" s="1"/>
  <c r="F16" i="22"/>
  <c r="Q42" i="22"/>
  <c r="Q36" i="22"/>
  <c r="N35" i="22"/>
  <c r="O35" i="22"/>
  <c r="J37" i="22" l="1"/>
  <c r="N33" i="22"/>
  <c r="H18" i="22"/>
  <c r="N32" i="22"/>
  <c r="J18" i="22"/>
  <c r="H15" i="22"/>
  <c r="J45" i="22"/>
  <c r="N40" i="22"/>
  <c r="J39" i="22"/>
  <c r="N38" i="22"/>
  <c r="J36" i="22"/>
  <c r="N34" i="22"/>
  <c r="N31" i="22"/>
  <c r="J21" i="22"/>
  <c r="J15" i="22"/>
  <c r="J12" i="22"/>
  <c r="F12" i="22"/>
  <c r="J22" i="22"/>
  <c r="K25" i="22"/>
  <c r="I13" i="22"/>
  <c r="I16" i="22"/>
  <c r="J19" i="22"/>
  <c r="J13" i="22"/>
  <c r="J16" i="22"/>
  <c r="K19" i="22"/>
  <c r="K22" i="22"/>
  <c r="I19" i="22"/>
  <c r="K13" i="22"/>
  <c r="I22" i="22"/>
  <c r="F21" i="22"/>
  <c r="J24" i="22"/>
  <c r="J43" i="22"/>
  <c r="J41" i="22"/>
  <c r="J42" i="22"/>
  <c r="I25" i="22"/>
  <c r="J25" i="22"/>
  <c r="K16" i="22"/>
  <c r="J44" i="22"/>
  <c r="F24" i="22"/>
  <c r="G15" i="22"/>
  <c r="G21" i="22"/>
  <c r="I12" i="22"/>
  <c r="I15" i="22"/>
  <c r="I24" i="22"/>
  <c r="K32" i="22"/>
  <c r="K35" i="22"/>
  <c r="K38" i="22"/>
  <c r="K42" i="22"/>
  <c r="F17" i="22"/>
  <c r="F20" i="22"/>
  <c r="F26" i="22"/>
  <c r="L34" i="22"/>
  <c r="L39" i="22"/>
  <c r="L43" i="22"/>
  <c r="K12" i="22"/>
  <c r="K18" i="22"/>
  <c r="G20" i="22"/>
  <c r="G26" i="22"/>
  <c r="M33" i="22"/>
  <c r="M35" i="22"/>
  <c r="M37" i="22"/>
  <c r="M40" i="22"/>
  <c r="M44" i="22"/>
  <c r="H26" i="22"/>
  <c r="H13" i="22"/>
  <c r="H16" i="22"/>
  <c r="H19" i="22"/>
  <c r="H22" i="22"/>
  <c r="H25" i="22"/>
  <c r="G24" i="22"/>
  <c r="I18" i="22"/>
  <c r="I21" i="22"/>
  <c r="K31" i="22"/>
  <c r="K36" i="22"/>
  <c r="K40" i="22"/>
  <c r="K44" i="22"/>
  <c r="L31" i="22"/>
  <c r="L33" i="22"/>
  <c r="L36" i="22"/>
  <c r="L40" i="22"/>
  <c r="L41" i="22"/>
  <c r="L44" i="22"/>
  <c r="G23" i="22"/>
  <c r="M32" i="22"/>
  <c r="M36" i="22"/>
  <c r="M39" i="22"/>
  <c r="M43" i="22"/>
  <c r="H14" i="22"/>
  <c r="I14" i="22"/>
  <c r="I17" i="22"/>
  <c r="I20" i="22"/>
  <c r="I23" i="22"/>
  <c r="I26" i="22"/>
  <c r="O33" i="22"/>
  <c r="O34" i="22"/>
  <c r="O37" i="22"/>
  <c r="O39" i="22"/>
  <c r="O41" i="22"/>
  <c r="O43" i="22"/>
  <c r="O45" i="22"/>
  <c r="F23" i="22"/>
  <c r="L37" i="22"/>
  <c r="L45" i="22"/>
  <c r="G14" i="22"/>
  <c r="M42" i="22"/>
  <c r="H20" i="22"/>
  <c r="J14" i="22"/>
  <c r="J17" i="22"/>
  <c r="J23" i="22"/>
  <c r="P32" i="22"/>
  <c r="P35" i="22"/>
  <c r="P38" i="22"/>
  <c r="P42" i="22"/>
  <c r="G17" i="22"/>
  <c r="M31" i="22"/>
  <c r="M34" i="22"/>
  <c r="M38" i="22"/>
  <c r="M41" i="22"/>
  <c r="M45" i="22"/>
</calcChain>
</file>

<file path=xl/sharedStrings.xml><?xml version="1.0" encoding="utf-8"?>
<sst xmlns="http://schemas.openxmlformats.org/spreadsheetml/2006/main" count="45" uniqueCount="35">
  <si>
    <t>TABLA DE REMUNERACIONES Y PUNTAJES DE CARRERA FUNCIONARIA DEL PERSONAL REGIDO POR</t>
  </si>
  <si>
    <t>NIVEL</t>
  </si>
  <si>
    <t>CATEGORIAS</t>
  </si>
  <si>
    <t>JORNADAS</t>
  </si>
  <si>
    <t>A</t>
  </si>
  <si>
    <t>B</t>
  </si>
  <si>
    <t>A44</t>
  </si>
  <si>
    <t>B44</t>
  </si>
  <si>
    <t>A33</t>
  </si>
  <si>
    <t>B33</t>
  </si>
  <si>
    <t>A22</t>
  </si>
  <si>
    <t>B22</t>
  </si>
  <si>
    <t>A11</t>
  </si>
  <si>
    <t>B11</t>
  </si>
  <si>
    <t>S.B.M.</t>
  </si>
  <si>
    <t>C</t>
  </si>
  <si>
    <t>D</t>
  </si>
  <si>
    <t>E</t>
  </si>
  <si>
    <t>F</t>
  </si>
  <si>
    <t>C44</t>
  </si>
  <si>
    <t>D44</t>
  </si>
  <si>
    <t>E44</t>
  </si>
  <si>
    <t>F44</t>
  </si>
  <si>
    <t>C33</t>
  </si>
  <si>
    <t>D33</t>
  </si>
  <si>
    <t>E33</t>
  </si>
  <si>
    <t>F33</t>
  </si>
  <si>
    <t>C22</t>
  </si>
  <si>
    <t>D22</t>
  </si>
  <si>
    <t>E22</t>
  </si>
  <si>
    <t>F22</t>
  </si>
  <si>
    <t>Cat</t>
  </si>
  <si>
    <t>ESTATUTO ATENCION PRIMARIA DE SALUD MUNICIPAL A/C 01/12/2022 HASTA EL 30/11/2023</t>
  </si>
  <si>
    <t>SE APLICA BONO $264.000 CATEGORIA A, DEL NIVEL 10 AL NIVEL 1 - LEY 21.526 REAJUSTE SECTOR PUBLICO</t>
  </si>
  <si>
    <t>(MONTOS EXPRESADOS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</si>
</sst>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  <numFmt numFmtId="166" formatCode="_ * #,##0_ ;_ * \-#,##0_ ;_ * &quot;-&quot;??_ ;_ @_ "/>
    <numFmt numFmtId="167" formatCode="#,##0_ ;\-#,##0\ "/>
    <numFmt numFmtId="168" formatCode="#,##0.000000_ ;\-#,##0.000000\ "/>
    <numFmt numFmtId="169" formatCode="_-* #,##0_-;\-* #,##0_-;_-* &quot;-&quot;_-;_-@_-"/>
    <numFmt numFmtId="170" formatCode="_-* #,##0.00\ _€_-;\-* #,##0.00\ _€_-;_-* &quot;-&quot;??\ _€_-;_-@_-"/>
    <numFmt numFmtId="171" formatCode="_-* #,##0\ _€_-;\-* #,##0\ _€_-;_-* &quot;-&quot;\ _€_-;_-@_-"/>
    <numFmt numFmtId="172" formatCode="_ * #,##0.000_ ;_ * \-#,##0.000_ ;_ * &quot;-&quot;_ ;_ @_ "/>
    <numFmt numFmtId="173" formatCode="_ * #,##0_ ;_ * \-#,##0_ ;_ * &quot;-&quot;???_ ;_ @_ 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SWISS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/>
    <xf numFmtId="169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1"/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7" fillId="0" borderId="0" xfId="2" applyNumberFormat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1" applyFont="1" applyAlignment="1">
      <alignment horizontal="center"/>
    </xf>
    <xf numFmtId="41" fontId="0" fillId="0" borderId="0" xfId="4" applyFont="1"/>
    <xf numFmtId="172" fontId="0" fillId="0" borderId="0" xfId="4" applyNumberFormat="1" applyFont="1"/>
    <xf numFmtId="173" fontId="0" fillId="0" borderId="0" xfId="0" applyNumberFormat="1"/>
    <xf numFmtId="166" fontId="6" fillId="0" borderId="0" xfId="3" applyNumberFormat="1" applyFont="1" applyFill="1" applyBorder="1" applyAlignment="1">
      <alignment horizontal="center"/>
    </xf>
    <xf numFmtId="0" fontId="3" fillId="0" borderId="0" xfId="1" applyFont="1"/>
    <xf numFmtId="166" fontId="0" fillId="0" borderId="0" xfId="3" applyNumberFormat="1" applyFont="1" applyFill="1" applyBorder="1"/>
    <xf numFmtId="166" fontId="0" fillId="0" borderId="0" xfId="0" applyNumberFormat="1"/>
    <xf numFmtId="169" fontId="0" fillId="0" borderId="0" xfId="0" applyNumberFormat="1"/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9" fontId="0" fillId="0" borderId="0" xfId="5" applyFont="1" applyFill="1" applyAlignment="1">
      <alignment horizontal="center"/>
    </xf>
    <xf numFmtId="166" fontId="6" fillId="0" borderId="2" xfId="3" applyNumberFormat="1" applyFont="1" applyFill="1" applyBorder="1" applyAlignment="1">
      <alignment horizontal="center"/>
    </xf>
    <xf numFmtId="166" fontId="6" fillId="0" borderId="0" xfId="3" applyNumberFormat="1" applyFont="1" applyFill="1" applyAlignment="1">
      <alignment horizontal="center"/>
    </xf>
    <xf numFmtId="0" fontId="3" fillId="0" borderId="2" xfId="1" applyFont="1" applyBorder="1" applyAlignment="1">
      <alignment horizontal="center"/>
    </xf>
    <xf numFmtId="166" fontId="0" fillId="0" borderId="1" xfId="3" applyNumberFormat="1" applyFont="1" applyFill="1" applyBorder="1"/>
    <xf numFmtId="166" fontId="0" fillId="0" borderId="2" xfId="0" applyNumberFormat="1" applyBorder="1"/>
    <xf numFmtId="166" fontId="0" fillId="0" borderId="1" xfId="0" applyNumberFormat="1" applyBorder="1"/>
    <xf numFmtId="0" fontId="14" fillId="0" borderId="1" xfId="21" applyFont="1" applyBorder="1" applyAlignment="1">
      <alignment horizontal="center" vertical="center" wrapText="1"/>
    </xf>
    <xf numFmtId="41" fontId="0" fillId="0" borderId="0" xfId="4" applyFont="1" applyFill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2" borderId="1" xfId="1" applyFont="1" applyFill="1" applyBorder="1" applyAlignment="1">
      <alignment horizontal="center" shrinkToFit="1"/>
    </xf>
    <xf numFmtId="167" fontId="8" fillId="2" borderId="1" xfId="3" applyNumberFormat="1" applyFont="1" applyFill="1" applyBorder="1"/>
    <xf numFmtId="0" fontId="8" fillId="3" borderId="1" xfId="1" applyFont="1" applyFill="1" applyBorder="1" applyAlignment="1">
      <alignment horizontal="center" shrinkToFit="1"/>
    </xf>
    <xf numFmtId="167" fontId="8" fillId="3" borderId="1" xfId="3" applyNumberFormat="1" applyFont="1" applyFill="1" applyBorder="1"/>
    <xf numFmtId="0" fontId="8" fillId="2" borderId="1" xfId="1" applyFont="1" applyFill="1" applyBorder="1" applyAlignment="1">
      <alignment horizontal="center"/>
    </xf>
    <xf numFmtId="166" fontId="0" fillId="2" borderId="1" xfId="3" applyNumberFormat="1" applyFont="1" applyFill="1" applyBorder="1"/>
    <xf numFmtId="0" fontId="8" fillId="3" borderId="1" xfId="1" applyFont="1" applyFill="1" applyBorder="1" applyAlignment="1">
      <alignment horizontal="center"/>
    </xf>
    <xf numFmtId="166" fontId="0" fillId="3" borderId="1" xfId="3" applyNumberFormat="1" applyFont="1" applyFill="1" applyBorder="1"/>
    <xf numFmtId="3" fontId="14" fillId="2" borderId="1" xfId="21" applyNumberFormat="1" applyFont="1" applyFill="1" applyBorder="1" applyAlignment="1">
      <alignment horizontal="center"/>
    </xf>
    <xf numFmtId="3" fontId="15" fillId="2" borderId="1" xfId="22" applyNumberFormat="1" applyFont="1" applyFill="1" applyBorder="1"/>
    <xf numFmtId="169" fontId="15" fillId="2" borderId="1" xfId="22" applyFont="1" applyFill="1" applyBorder="1"/>
    <xf numFmtId="3" fontId="14" fillId="3" borderId="1" xfId="21" applyNumberFormat="1" applyFont="1" applyFill="1" applyBorder="1" applyAlignment="1">
      <alignment horizontal="center"/>
    </xf>
    <xf numFmtId="3" fontId="15" fillId="3" borderId="1" xfId="22" applyNumberFormat="1" applyFont="1" applyFill="1" applyBorder="1"/>
    <xf numFmtId="169" fontId="15" fillId="3" borderId="1" xfId="22" applyFont="1" applyFill="1" applyBorder="1"/>
    <xf numFmtId="9" fontId="0" fillId="3" borderId="1" xfId="5" applyFont="1" applyFill="1" applyBorder="1" applyAlignment="1">
      <alignment horizontal="center"/>
    </xf>
    <xf numFmtId="168" fontId="0" fillId="3" borderId="1" xfId="3" applyNumberFormat="1" applyFont="1" applyFill="1" applyBorder="1"/>
    <xf numFmtId="167" fontId="0" fillId="3" borderId="1" xfId="4" applyNumberFormat="1" applyFont="1" applyFill="1" applyBorder="1" applyAlignment="1">
      <alignment horizontal="center" vertical="center"/>
    </xf>
    <xf numFmtId="167" fontId="0" fillId="3" borderId="1" xfId="3" applyNumberFormat="1" applyFont="1" applyFill="1" applyBorder="1"/>
    <xf numFmtId="9" fontId="8" fillId="2" borderId="1" xfId="5" applyFont="1" applyFill="1" applyBorder="1" applyAlignment="1">
      <alignment horizontal="center"/>
    </xf>
    <xf numFmtId="168" fontId="8" fillId="2" borderId="1" xfId="3" applyNumberFormat="1" applyFont="1" applyFill="1" applyBorder="1"/>
    <xf numFmtId="167" fontId="8" fillId="2" borderId="1" xfId="4" applyNumberFormat="1" applyFont="1" applyFill="1" applyBorder="1" applyAlignment="1">
      <alignment horizontal="center" vertical="center"/>
    </xf>
    <xf numFmtId="167" fontId="0" fillId="2" borderId="1" xfId="4" applyNumberFormat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18" fillId="0" borderId="0" xfId="0" applyFont="1"/>
  </cellXfs>
  <cellStyles count="23">
    <cellStyle name="Millares" xfId="3" builtinId="3"/>
    <cellStyle name="Millares [0]" xfId="4" builtinId="6"/>
    <cellStyle name="Millares [0] 2" xfId="8"/>
    <cellStyle name="Millares [0] 3" xfId="7"/>
    <cellStyle name="Millares [0]_carrera referencial lineal-dic 2008-nov 2009" xfId="22"/>
    <cellStyle name="Millares 2" xfId="2"/>
    <cellStyle name="Millares 2 2" xfId="10"/>
    <cellStyle name="Millares 2 3" xfId="11"/>
    <cellStyle name="Millares 2 4" xfId="9"/>
    <cellStyle name="Normal" xfId="0" builtinId="0"/>
    <cellStyle name="Normal 2" xfId="1"/>
    <cellStyle name="Normal 2 2" xfId="12"/>
    <cellStyle name="Normal 2_(00) BASE PAIS AÑO  04.04.2012" xfId="13"/>
    <cellStyle name="Normal 3" xfId="14"/>
    <cellStyle name="Normal 4" xfId="15"/>
    <cellStyle name="Normal 5" xfId="16"/>
    <cellStyle name="Normal 6" xfId="17"/>
    <cellStyle name="Normal 7" xfId="18"/>
    <cellStyle name="Normal 8" xfId="19"/>
    <cellStyle name="Normal 9" xfId="6"/>
    <cellStyle name="Normal_carrera referencial lineal-dic 2008-nov 2009" xfId="21"/>
    <cellStyle name="Porcentaje" xfId="5" builtinId="5"/>
    <cellStyle name="Porcentaje 2" xfId="2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333375</xdr:colOff>
      <xdr:row>4</xdr:row>
      <xdr:rowOff>90805</xdr:rowOff>
    </xdr:to>
    <xdr:pic>
      <xdr:nvPicPr>
        <xdr:cNvPr id="2" name="Imagen 1" descr="Vista previa de imagen">
          <a:extLst>
            <a:ext uri="{FF2B5EF4-FFF2-40B4-BE49-F238E27FC236}">
              <a16:creationId xmlns:a16="http://schemas.microsoft.com/office/drawing/2014/main" id="{22A2DEA7-186D-451D-8940-E1841E0C6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087755" cy="822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tabSelected="1" workbookViewId="0">
      <selection activeCell="R11" sqref="R11"/>
    </sheetView>
  </sheetViews>
  <sheetFormatPr baseColWidth="10" defaultRowHeight="15"/>
  <cols>
    <col min="2" max="2" width="9.42578125" customWidth="1"/>
    <col min="3" max="17" width="10.7109375" customWidth="1"/>
    <col min="18" max="18" width="10.5703125" customWidth="1"/>
    <col min="19" max="22" width="10.7109375" customWidth="1"/>
    <col min="23" max="23" width="12.5703125" customWidth="1"/>
    <col min="24" max="26" width="12.5703125" bestFit="1" customWidth="1"/>
  </cols>
  <sheetData>
    <row r="1" spans="1:16">
      <c r="D1" s="1"/>
      <c r="E1" s="1"/>
      <c r="F1" s="1"/>
      <c r="G1" s="1"/>
      <c r="H1" s="1"/>
      <c r="I1" s="1"/>
      <c r="L1" s="1"/>
      <c r="M1" s="1"/>
      <c r="N1" s="1"/>
      <c r="O1" s="1"/>
      <c r="P1" s="1"/>
    </row>
    <row r="2" spans="1:16">
      <c r="D2" s="3"/>
      <c r="E2" s="3"/>
      <c r="F2" s="1"/>
      <c r="G2" s="1"/>
      <c r="H2" s="1"/>
      <c r="I2" s="1"/>
      <c r="L2" s="1"/>
      <c r="M2" s="1"/>
      <c r="N2" s="1"/>
      <c r="O2" s="1"/>
      <c r="P2" s="1"/>
    </row>
    <row r="3" spans="1:16">
      <c r="D3" s="3"/>
      <c r="E3" s="3"/>
      <c r="F3" s="1"/>
      <c r="G3" s="1"/>
      <c r="H3" s="1"/>
      <c r="I3" s="1"/>
      <c r="L3" s="1"/>
      <c r="M3" s="1"/>
      <c r="N3" s="1"/>
      <c r="O3" s="1"/>
      <c r="P3" s="1"/>
    </row>
    <row r="4" spans="1:16">
      <c r="A4" s="2"/>
      <c r="B4" s="1"/>
      <c r="C4" s="1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>
      <c r="K5" s="7" t="s">
        <v>0</v>
      </c>
      <c r="L5" s="7"/>
      <c r="M5" s="7"/>
      <c r="N5" s="7"/>
      <c r="O5" s="7"/>
      <c r="P5" s="7"/>
    </row>
    <row r="6" spans="1:16">
      <c r="K6" s="7" t="s">
        <v>32</v>
      </c>
      <c r="L6" s="7"/>
      <c r="M6" s="7"/>
      <c r="N6" s="7"/>
      <c r="O6" s="7"/>
      <c r="P6" s="7"/>
    </row>
    <row r="7" spans="1:16">
      <c r="K7" s="30" t="s">
        <v>33</v>
      </c>
    </row>
    <row r="8" spans="1:16" ht="15.75">
      <c r="J8" s="57" t="s">
        <v>34</v>
      </c>
      <c r="K8" s="30"/>
    </row>
    <row r="9" spans="1:16" ht="13.9" customHeight="1">
      <c r="K9" s="29"/>
    </row>
    <row r="10" spans="1:16">
      <c r="A10" s="16" t="s">
        <v>1</v>
      </c>
      <c r="B10" s="53" t="s">
        <v>2</v>
      </c>
      <c r="C10" s="54"/>
      <c r="D10" s="55" t="s">
        <v>3</v>
      </c>
      <c r="E10" s="55"/>
      <c r="F10" s="55"/>
      <c r="G10" s="55"/>
      <c r="H10" s="55"/>
      <c r="I10" s="55"/>
      <c r="J10" s="55"/>
      <c r="K10" s="55"/>
      <c r="L10" s="12"/>
      <c r="M10" s="12"/>
      <c r="N10" s="12"/>
    </row>
    <row r="11" spans="1:16">
      <c r="A11" s="16"/>
      <c r="B11" s="19" t="s">
        <v>4</v>
      </c>
      <c r="C11" s="17" t="s">
        <v>5</v>
      </c>
      <c r="D11" s="19" t="s">
        <v>6</v>
      </c>
      <c r="E11" s="19" t="s">
        <v>7</v>
      </c>
      <c r="F11" s="19" t="s">
        <v>8</v>
      </c>
      <c r="G11" s="19" t="s">
        <v>9</v>
      </c>
      <c r="H11" s="19" t="s">
        <v>10</v>
      </c>
      <c r="I11" s="19" t="s">
        <v>11</v>
      </c>
      <c r="J11" s="19" t="s">
        <v>12</v>
      </c>
      <c r="K11" s="19" t="s">
        <v>13</v>
      </c>
    </row>
    <row r="12" spans="1:16">
      <c r="A12" s="31">
        <v>1</v>
      </c>
      <c r="B12" s="32">
        <v>1663472.0098079999</v>
      </c>
      <c r="C12" s="32">
        <v>1175490.0880340799</v>
      </c>
      <c r="D12" s="32">
        <f t="shared" ref="D12:D21" si="0">+(B12*2)+(B12*15%)+24739+264000</f>
        <v>3865203.8210871997</v>
      </c>
      <c r="E12" s="32">
        <f t="shared" ref="E12:E25" si="1">+(C12*2)+(C12*15%)+24739</f>
        <v>2552042.6892732717</v>
      </c>
      <c r="F12" s="32">
        <f t="shared" ref="F12:G26" si="2">+D12/4*3</f>
        <v>2898902.8658153997</v>
      </c>
      <c r="G12" s="32">
        <f t="shared" si="2"/>
        <v>1914032.0169549538</v>
      </c>
      <c r="H12" s="32">
        <f t="shared" ref="H12:I26" si="3">+D12/2</f>
        <v>1932601.9105435999</v>
      </c>
      <c r="I12" s="32">
        <f t="shared" si="3"/>
        <v>1276021.3446366359</v>
      </c>
      <c r="J12" s="32">
        <f t="shared" ref="J12:K26" si="4">+D12/4</f>
        <v>966300.95527179993</v>
      </c>
      <c r="K12" s="32">
        <f t="shared" si="4"/>
        <v>638010.67231831793</v>
      </c>
    </row>
    <row r="13" spans="1:16">
      <c r="A13" s="33">
        <v>2</v>
      </c>
      <c r="B13" s="34">
        <v>1625615.343072</v>
      </c>
      <c r="C13" s="34">
        <v>1133088.3492219201</v>
      </c>
      <c r="D13" s="34">
        <f t="shared" si="0"/>
        <v>3783811.9876047997</v>
      </c>
      <c r="E13" s="34">
        <f t="shared" si="1"/>
        <v>2460878.9508271283</v>
      </c>
      <c r="F13" s="34">
        <f t="shared" si="2"/>
        <v>2837858.9907035995</v>
      </c>
      <c r="G13" s="34">
        <f t="shared" si="2"/>
        <v>1845659.2131203462</v>
      </c>
      <c r="H13" s="34">
        <f t="shared" si="3"/>
        <v>1891905.9938023998</v>
      </c>
      <c r="I13" s="34">
        <f t="shared" si="3"/>
        <v>1230439.4754135641</v>
      </c>
      <c r="J13" s="34">
        <f t="shared" si="4"/>
        <v>945952.99690119992</v>
      </c>
      <c r="K13" s="34">
        <f t="shared" si="4"/>
        <v>615219.73770678206</v>
      </c>
    </row>
    <row r="14" spans="1:16">
      <c r="A14" s="31">
        <v>3</v>
      </c>
      <c r="B14" s="32">
        <v>1564790.3520480001</v>
      </c>
      <c r="C14" s="32">
        <v>1090690.2716236801</v>
      </c>
      <c r="D14" s="32">
        <f t="shared" si="0"/>
        <v>3653038.2569032004</v>
      </c>
      <c r="E14" s="32">
        <f t="shared" si="1"/>
        <v>2369723.0839909124</v>
      </c>
      <c r="F14" s="32">
        <f t="shared" si="2"/>
        <v>2739778.6926774001</v>
      </c>
      <c r="G14" s="32">
        <f t="shared" si="2"/>
        <v>1777292.3129931842</v>
      </c>
      <c r="H14" s="32">
        <f t="shared" si="3"/>
        <v>1826519.1284516002</v>
      </c>
      <c r="I14" s="32">
        <f t="shared" si="3"/>
        <v>1184861.5419954562</v>
      </c>
      <c r="J14" s="32">
        <f t="shared" si="4"/>
        <v>913259.5642258001</v>
      </c>
      <c r="K14" s="32">
        <f t="shared" si="4"/>
        <v>592430.7709977281</v>
      </c>
    </row>
    <row r="15" spans="1:16">
      <c r="A15" s="33">
        <v>4</v>
      </c>
      <c r="B15" s="34">
        <v>1503962.1525599998</v>
      </c>
      <c r="C15" s="34">
        <v>1048293.41443008</v>
      </c>
      <c r="D15" s="34">
        <f t="shared" si="0"/>
        <v>3522257.6280039996</v>
      </c>
      <c r="E15" s="34">
        <f t="shared" si="1"/>
        <v>2278569.8410246721</v>
      </c>
      <c r="F15" s="34">
        <f t="shared" si="2"/>
        <v>2641693.2210029997</v>
      </c>
      <c r="G15" s="34">
        <f t="shared" si="2"/>
        <v>1708927.380768504</v>
      </c>
      <c r="H15" s="34">
        <f t="shared" si="3"/>
        <v>1761128.8140019998</v>
      </c>
      <c r="I15" s="34">
        <f t="shared" si="3"/>
        <v>1139284.9205123361</v>
      </c>
      <c r="J15" s="34">
        <f t="shared" si="4"/>
        <v>880564.4070009999</v>
      </c>
      <c r="K15" s="34">
        <f t="shared" si="4"/>
        <v>569642.46025616804</v>
      </c>
    </row>
    <row r="16" spans="1:16">
      <c r="A16" s="31">
        <v>5</v>
      </c>
      <c r="B16" s="32">
        <v>1443135.02256</v>
      </c>
      <c r="C16" s="32">
        <v>1005896.5572364799</v>
      </c>
      <c r="D16" s="32">
        <f t="shared" si="0"/>
        <v>3391479.2985040001</v>
      </c>
      <c r="E16" s="32">
        <f t="shared" si="1"/>
        <v>2187416.5980584319</v>
      </c>
      <c r="F16" s="32">
        <f t="shared" si="2"/>
        <v>2543609.4738779999</v>
      </c>
      <c r="G16" s="32">
        <f t="shared" si="2"/>
        <v>1640562.4485438238</v>
      </c>
      <c r="H16" s="32">
        <f t="shared" si="3"/>
        <v>1695739.649252</v>
      </c>
      <c r="I16" s="32">
        <f t="shared" si="3"/>
        <v>1093708.2990292159</v>
      </c>
      <c r="J16" s="32">
        <f t="shared" si="4"/>
        <v>847869.82462600002</v>
      </c>
      <c r="K16" s="32">
        <f t="shared" si="4"/>
        <v>546854.14951460797</v>
      </c>
    </row>
    <row r="17" spans="1:20">
      <c r="A17" s="33">
        <v>6</v>
      </c>
      <c r="B17" s="34">
        <v>1382307.8925600001</v>
      </c>
      <c r="C17" s="34">
        <v>963499.70004287991</v>
      </c>
      <c r="D17" s="34">
        <f t="shared" si="0"/>
        <v>3260700.9690040001</v>
      </c>
      <c r="E17" s="34">
        <f t="shared" si="1"/>
        <v>2096263.3550921918</v>
      </c>
      <c r="F17" s="34">
        <f t="shared" si="2"/>
        <v>2445525.7267530002</v>
      </c>
      <c r="G17" s="34">
        <f t="shared" si="2"/>
        <v>1572197.5163191438</v>
      </c>
      <c r="H17" s="34">
        <f t="shared" si="3"/>
        <v>1630350.484502</v>
      </c>
      <c r="I17" s="34">
        <f t="shared" si="3"/>
        <v>1048131.6775460959</v>
      </c>
      <c r="J17" s="34">
        <f t="shared" si="4"/>
        <v>815175.24225100002</v>
      </c>
      <c r="K17" s="34">
        <f t="shared" si="4"/>
        <v>524065.83877304796</v>
      </c>
    </row>
    <row r="18" spans="1:20">
      <c r="A18" s="31">
        <v>7</v>
      </c>
      <c r="B18" s="32">
        <v>1321483.9710239999</v>
      </c>
      <c r="C18" s="32">
        <v>921101.62244463991</v>
      </c>
      <c r="D18" s="32">
        <f t="shared" si="0"/>
        <v>3129929.5377015998</v>
      </c>
      <c r="E18" s="32">
        <f t="shared" si="1"/>
        <v>2005107.4882559758</v>
      </c>
      <c r="F18" s="32">
        <f t="shared" si="2"/>
        <v>2347447.1532761999</v>
      </c>
      <c r="G18" s="32">
        <f t="shared" si="2"/>
        <v>1503830.6161919818</v>
      </c>
      <c r="H18" s="32">
        <f t="shared" si="3"/>
        <v>1564964.7688507999</v>
      </c>
      <c r="I18" s="32">
        <f t="shared" si="3"/>
        <v>1002553.7441279879</v>
      </c>
      <c r="J18" s="32">
        <f t="shared" si="4"/>
        <v>782482.38442539994</v>
      </c>
      <c r="K18" s="32">
        <f t="shared" si="4"/>
        <v>501276.87206399394</v>
      </c>
      <c r="M18" s="49">
        <v>0.25</v>
      </c>
      <c r="N18" s="50">
        <v>6.5789999999999998E-3</v>
      </c>
    </row>
    <row r="19" spans="1:20">
      <c r="A19" s="33">
        <v>8</v>
      </c>
      <c r="B19" s="34">
        <v>1260655.7715360001</v>
      </c>
      <c r="C19" s="34">
        <v>878705.98565568007</v>
      </c>
      <c r="D19" s="34">
        <f t="shared" si="0"/>
        <v>2999148.9088024003</v>
      </c>
      <c r="E19" s="34">
        <f t="shared" si="1"/>
        <v>1913956.8691597122</v>
      </c>
      <c r="F19" s="34">
        <f t="shared" si="2"/>
        <v>2249361.6816018</v>
      </c>
      <c r="G19" s="34">
        <f t="shared" si="2"/>
        <v>1435467.6518697841</v>
      </c>
      <c r="H19" s="34">
        <f t="shared" si="3"/>
        <v>1499574.4544012002</v>
      </c>
      <c r="I19" s="34">
        <f t="shared" si="3"/>
        <v>956978.43457985611</v>
      </c>
      <c r="J19" s="34">
        <f t="shared" si="4"/>
        <v>749787.22720060009</v>
      </c>
      <c r="K19" s="34">
        <f t="shared" si="4"/>
        <v>478489.21728992806</v>
      </c>
      <c r="M19" s="45">
        <v>0.5</v>
      </c>
      <c r="N19" s="46">
        <v>7.894E-3</v>
      </c>
    </row>
    <row r="20" spans="1:20">
      <c r="A20" s="31">
        <v>9</v>
      </c>
      <c r="B20" s="32">
        <v>1199828.641536</v>
      </c>
      <c r="C20" s="32">
        <v>836307.90805744007</v>
      </c>
      <c r="D20" s="32">
        <f t="shared" si="0"/>
        <v>2868370.5793023999</v>
      </c>
      <c r="E20" s="32">
        <f t="shared" si="1"/>
        <v>1822801.0023234962</v>
      </c>
      <c r="F20" s="32">
        <f t="shared" si="2"/>
        <v>2151277.9344767998</v>
      </c>
      <c r="G20" s="32">
        <f t="shared" si="2"/>
        <v>1367100.7517426221</v>
      </c>
      <c r="H20" s="32">
        <f t="shared" si="3"/>
        <v>1434185.2896511999</v>
      </c>
      <c r="I20" s="32">
        <f t="shared" si="3"/>
        <v>911400.50116174808</v>
      </c>
      <c r="J20" s="32">
        <f t="shared" si="4"/>
        <v>717092.64482559997</v>
      </c>
      <c r="K20" s="32">
        <f t="shared" si="4"/>
        <v>455700.25058087404</v>
      </c>
      <c r="M20" s="20"/>
    </row>
    <row r="21" spans="1:20">
      <c r="A21" s="33">
        <v>10</v>
      </c>
      <c r="B21" s="34">
        <v>1139003.6505120001</v>
      </c>
      <c r="C21" s="34">
        <v>793911.05086384004</v>
      </c>
      <c r="D21" s="34">
        <f t="shared" si="0"/>
        <v>2737596.8486008001</v>
      </c>
      <c r="E21" s="34">
        <f t="shared" si="1"/>
        <v>1731647.7593572561</v>
      </c>
      <c r="F21" s="34">
        <f t="shared" si="2"/>
        <v>2053197.6364506001</v>
      </c>
      <c r="G21" s="34">
        <f t="shared" si="2"/>
        <v>1298735.8195179421</v>
      </c>
      <c r="H21" s="34">
        <f t="shared" si="3"/>
        <v>1368798.4243004001</v>
      </c>
      <c r="I21" s="34">
        <f t="shared" si="3"/>
        <v>865823.87967862806</v>
      </c>
      <c r="J21" s="34">
        <f t="shared" si="4"/>
        <v>684399.21215020004</v>
      </c>
      <c r="K21" s="34">
        <f t="shared" si="4"/>
        <v>432911.93983931403</v>
      </c>
      <c r="M21" s="47">
        <v>44</v>
      </c>
      <c r="N21" s="48">
        <v>24739</v>
      </c>
    </row>
    <row r="22" spans="1:20">
      <c r="A22" s="31">
        <v>11</v>
      </c>
      <c r="B22" s="32">
        <v>1207558.9008000002</v>
      </c>
      <c r="C22" s="32">
        <v>751514.19367023988</v>
      </c>
      <c r="D22" s="32">
        <f t="shared" ref="D22:D26" si="5">+(B22*2)+(B22*15%)+24739</f>
        <v>2620990.6367200003</v>
      </c>
      <c r="E22" s="32">
        <f t="shared" si="1"/>
        <v>1640494.5163910158</v>
      </c>
      <c r="F22" s="32">
        <f t="shared" si="2"/>
        <v>1965742.9775400003</v>
      </c>
      <c r="G22" s="32">
        <f t="shared" si="2"/>
        <v>1230370.8872932619</v>
      </c>
      <c r="H22" s="32">
        <f t="shared" si="3"/>
        <v>1310495.3183600002</v>
      </c>
      <c r="I22" s="32">
        <f t="shared" si="3"/>
        <v>820247.25819550792</v>
      </c>
      <c r="J22" s="32">
        <f t="shared" si="4"/>
        <v>655247.65918000008</v>
      </c>
      <c r="K22" s="32">
        <f t="shared" si="4"/>
        <v>410123.62909775396</v>
      </c>
      <c r="M22" s="51">
        <v>33</v>
      </c>
      <c r="N22" s="32">
        <v>18554</v>
      </c>
    </row>
    <row r="23" spans="1:20">
      <c r="A23" s="33">
        <v>12</v>
      </c>
      <c r="B23" s="34">
        <v>1160909.9138</v>
      </c>
      <c r="C23" s="34">
        <v>709116.116072</v>
      </c>
      <c r="D23" s="34">
        <f t="shared" si="5"/>
        <v>2520695.3146699998</v>
      </c>
      <c r="E23" s="34">
        <f t="shared" si="1"/>
        <v>1549338.6495548</v>
      </c>
      <c r="F23" s="34">
        <f t="shared" si="2"/>
        <v>1890521.4860024997</v>
      </c>
      <c r="G23" s="34">
        <f t="shared" si="2"/>
        <v>1162003.9871660999</v>
      </c>
      <c r="H23" s="34">
        <f t="shared" si="3"/>
        <v>1260347.6573349999</v>
      </c>
      <c r="I23" s="34">
        <f t="shared" si="3"/>
        <v>774669.3247774</v>
      </c>
      <c r="J23" s="34">
        <f t="shared" si="4"/>
        <v>630173.82866749994</v>
      </c>
      <c r="K23" s="34">
        <f t="shared" si="4"/>
        <v>387334.6623887</v>
      </c>
      <c r="M23" s="47">
        <v>22</v>
      </c>
      <c r="N23" s="48">
        <v>12370</v>
      </c>
    </row>
    <row r="24" spans="1:20">
      <c r="A24" s="31">
        <v>13</v>
      </c>
      <c r="B24" s="32">
        <v>1091498.17949536</v>
      </c>
      <c r="C24" s="32">
        <v>666721.69968768</v>
      </c>
      <c r="D24" s="32">
        <f t="shared" si="5"/>
        <v>2371460.0859150239</v>
      </c>
      <c r="E24" s="32">
        <f t="shared" si="1"/>
        <v>1458190.654328512</v>
      </c>
      <c r="F24" s="32">
        <f t="shared" si="2"/>
        <v>1778595.0644362681</v>
      </c>
      <c r="G24" s="32">
        <f t="shared" si="2"/>
        <v>1093642.990746384</v>
      </c>
      <c r="H24" s="32">
        <f t="shared" si="3"/>
        <v>1185730.042957512</v>
      </c>
      <c r="I24" s="32">
        <f t="shared" si="3"/>
        <v>729095.32716425601</v>
      </c>
      <c r="J24" s="32">
        <f t="shared" si="4"/>
        <v>592865.02147875598</v>
      </c>
      <c r="K24" s="32">
        <f t="shared" si="4"/>
        <v>364547.66358212801</v>
      </c>
      <c r="M24" s="52">
        <v>11</v>
      </c>
      <c r="N24" s="32">
        <v>6185</v>
      </c>
    </row>
    <row r="25" spans="1:20">
      <c r="A25" s="33">
        <v>14</v>
      </c>
      <c r="B25" s="34">
        <v>1022088.8860000001</v>
      </c>
      <c r="C25" s="34">
        <v>624323.62208944</v>
      </c>
      <c r="D25" s="34">
        <f t="shared" si="5"/>
        <v>2222230.1049000002</v>
      </c>
      <c r="E25" s="34">
        <f t="shared" si="1"/>
        <v>1367034.787492296</v>
      </c>
      <c r="F25" s="34">
        <f t="shared" si="2"/>
        <v>1666672.578675</v>
      </c>
      <c r="G25" s="34">
        <f t="shared" si="2"/>
        <v>1025276.090619222</v>
      </c>
      <c r="H25" s="34">
        <f t="shared" si="3"/>
        <v>1111115.0524500001</v>
      </c>
      <c r="I25" s="34">
        <f t="shared" si="3"/>
        <v>683517.39374614798</v>
      </c>
      <c r="J25" s="34">
        <f t="shared" si="4"/>
        <v>555557.52622500004</v>
      </c>
      <c r="K25" s="34">
        <f t="shared" si="4"/>
        <v>341758.69687307399</v>
      </c>
    </row>
    <row r="26" spans="1:20">
      <c r="A26" s="31">
        <v>15</v>
      </c>
      <c r="B26" s="32">
        <v>952678.37209999992</v>
      </c>
      <c r="C26" s="32">
        <v>581926.76489583997</v>
      </c>
      <c r="D26" s="32">
        <f t="shared" si="5"/>
        <v>2072997.5000149999</v>
      </c>
      <c r="E26" s="32">
        <f>+(C26*2)+(C26*15%)+24739</f>
        <v>1275881.5445260559</v>
      </c>
      <c r="F26" s="32">
        <f t="shared" si="2"/>
        <v>1554748.1250112499</v>
      </c>
      <c r="G26" s="32">
        <f t="shared" si="2"/>
        <v>956911.15839454194</v>
      </c>
      <c r="H26" s="32">
        <f t="shared" si="3"/>
        <v>1036498.7500074999</v>
      </c>
      <c r="I26" s="32">
        <f t="shared" si="3"/>
        <v>637940.77226302796</v>
      </c>
      <c r="J26" s="32">
        <f t="shared" si="4"/>
        <v>518249.37500374997</v>
      </c>
      <c r="K26" s="32">
        <f t="shared" si="4"/>
        <v>318970.38613151398</v>
      </c>
    </row>
    <row r="27" spans="1:20">
      <c r="A27" s="19" t="s">
        <v>14</v>
      </c>
      <c r="B27" s="21">
        <v>624254</v>
      </c>
      <c r="C27" s="21">
        <v>474280</v>
      </c>
      <c r="E27" s="11"/>
      <c r="F27" s="22"/>
      <c r="G27" s="22"/>
      <c r="H27" s="4"/>
      <c r="I27" s="5"/>
      <c r="J27" s="6"/>
      <c r="K27" s="6"/>
      <c r="L27" s="6"/>
      <c r="M27" s="6"/>
      <c r="N27" s="22"/>
    </row>
    <row r="29" spans="1:20">
      <c r="A29" s="16" t="s">
        <v>1</v>
      </c>
      <c r="B29" s="53" t="s">
        <v>2</v>
      </c>
      <c r="C29" s="54"/>
      <c r="D29" s="56"/>
      <c r="E29" s="18"/>
      <c r="F29" s="53" t="s">
        <v>3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6"/>
      <c r="R29" s="12"/>
      <c r="S29" s="12"/>
      <c r="T29" s="12"/>
    </row>
    <row r="30" spans="1:20">
      <c r="A30" s="16"/>
      <c r="B30" s="19" t="s">
        <v>15</v>
      </c>
      <c r="C30" s="19" t="s">
        <v>16</v>
      </c>
      <c r="D30" s="19" t="s">
        <v>17</v>
      </c>
      <c r="E30" s="19" t="s">
        <v>18</v>
      </c>
      <c r="F30" s="23" t="s">
        <v>19</v>
      </c>
      <c r="G30" s="23" t="s">
        <v>20</v>
      </c>
      <c r="H30" s="23" t="s">
        <v>21</v>
      </c>
      <c r="I30" s="23" t="s">
        <v>22</v>
      </c>
      <c r="J30" s="23" t="s">
        <v>23</v>
      </c>
      <c r="K30" s="23" t="s">
        <v>24</v>
      </c>
      <c r="L30" s="23" t="s">
        <v>25</v>
      </c>
      <c r="M30" s="23" t="s">
        <v>26</v>
      </c>
      <c r="N30" s="23" t="s">
        <v>27</v>
      </c>
      <c r="O30" s="23" t="s">
        <v>28</v>
      </c>
      <c r="P30" s="23" t="s">
        <v>29</v>
      </c>
      <c r="Q30" s="23" t="s">
        <v>30</v>
      </c>
    </row>
    <row r="31" spans="1:20">
      <c r="A31" s="35">
        <v>1</v>
      </c>
      <c r="B31" s="36">
        <v>629566.48042287992</v>
      </c>
      <c r="C31" s="36">
        <v>542139.13282256003</v>
      </c>
      <c r="D31" s="36">
        <v>508986.84077695996</v>
      </c>
      <c r="E31" s="36">
        <v>444438.41896271997</v>
      </c>
      <c r="F31" s="36">
        <f t="shared" ref="F31:F45" si="6">+(B31*2)+(B31*15%)+24739</f>
        <v>1378306.9329091918</v>
      </c>
      <c r="G31" s="36">
        <f t="shared" ref="G31:G45" si="7">+(C31*2)+(C31*15%)+24739</f>
        <v>1190338.135568504</v>
      </c>
      <c r="H31" s="36">
        <f t="shared" ref="H31:H45" si="8">+(D31*2)+(D31*15%)+24739</f>
        <v>1119060.7076704639</v>
      </c>
      <c r="I31" s="36">
        <f t="shared" ref="I31:I45" si="9">+(E31*2)+(E31*15%)+24739</f>
        <v>980281.60076984786</v>
      </c>
      <c r="J31" s="36">
        <f t="shared" ref="J31:M45" si="10">+F31/4*3</f>
        <v>1033730.1996818939</v>
      </c>
      <c r="K31" s="36">
        <f t="shared" si="10"/>
        <v>892753.60167637793</v>
      </c>
      <c r="L31" s="36">
        <f t="shared" si="10"/>
        <v>839295.5307528479</v>
      </c>
      <c r="M31" s="36">
        <f t="shared" si="10"/>
        <v>735211.20057738596</v>
      </c>
      <c r="N31" s="36">
        <f t="shared" ref="N31:Q45" si="11">+F31/2</f>
        <v>689153.46645459591</v>
      </c>
      <c r="O31" s="36">
        <f t="shared" si="11"/>
        <v>595169.06778425199</v>
      </c>
      <c r="P31" s="36">
        <f t="shared" si="11"/>
        <v>559530.35383523197</v>
      </c>
      <c r="Q31" s="36">
        <f t="shared" si="11"/>
        <v>490140.80038492393</v>
      </c>
    </row>
    <row r="32" spans="1:20">
      <c r="A32" s="37">
        <v>2</v>
      </c>
      <c r="B32" s="38">
        <v>602916.50429920002</v>
      </c>
      <c r="C32" s="38">
        <v>521024.91214591998</v>
      </c>
      <c r="D32" s="38">
        <v>489145.50213983998</v>
      </c>
      <c r="E32" s="38">
        <v>427118.43631184002</v>
      </c>
      <c r="F32" s="38">
        <f t="shared" si="6"/>
        <v>1321009.48424328</v>
      </c>
      <c r="G32" s="38">
        <f t="shared" si="7"/>
        <v>1144942.561113728</v>
      </c>
      <c r="H32" s="38">
        <f t="shared" si="8"/>
        <v>1076401.8296006559</v>
      </c>
      <c r="I32" s="38">
        <f t="shared" si="9"/>
        <v>943043.63807045599</v>
      </c>
      <c r="J32" s="38">
        <f t="shared" si="10"/>
        <v>990757.11318245996</v>
      </c>
      <c r="K32" s="38">
        <f t="shared" si="10"/>
        <v>858706.92083529592</v>
      </c>
      <c r="L32" s="38">
        <f t="shared" si="10"/>
        <v>807301.37220049195</v>
      </c>
      <c r="M32" s="38">
        <f t="shared" si="10"/>
        <v>707282.72855284205</v>
      </c>
      <c r="N32" s="38">
        <f t="shared" si="11"/>
        <v>660504.74212164001</v>
      </c>
      <c r="O32" s="38">
        <f t="shared" si="11"/>
        <v>572471.28055686399</v>
      </c>
      <c r="P32" s="38">
        <f t="shared" si="11"/>
        <v>538200.91480032797</v>
      </c>
      <c r="Q32" s="38">
        <f t="shared" si="11"/>
        <v>471521.81903522799</v>
      </c>
    </row>
    <row r="33" spans="1:17">
      <c r="A33" s="35">
        <v>3</v>
      </c>
      <c r="B33" s="36">
        <v>576267.74858015997</v>
      </c>
      <c r="C33" s="36">
        <v>499902.1486368</v>
      </c>
      <c r="D33" s="36">
        <v>469315.14714447997</v>
      </c>
      <c r="E33" s="36">
        <v>409803.33527952002</v>
      </c>
      <c r="F33" s="36">
        <f t="shared" si="6"/>
        <v>1263714.659447344</v>
      </c>
      <c r="G33" s="36">
        <f t="shared" si="7"/>
        <v>1099528.61956912</v>
      </c>
      <c r="H33" s="36">
        <f t="shared" si="8"/>
        <v>1033766.566360632</v>
      </c>
      <c r="I33" s="36">
        <f t="shared" si="9"/>
        <v>905816.17085096799</v>
      </c>
      <c r="J33" s="36">
        <f t="shared" si="10"/>
        <v>947785.99458550802</v>
      </c>
      <c r="K33" s="36">
        <f t="shared" si="10"/>
        <v>824646.46467684</v>
      </c>
      <c r="L33" s="36">
        <f t="shared" si="10"/>
        <v>775324.92477047397</v>
      </c>
      <c r="M33" s="36">
        <f t="shared" si="10"/>
        <v>679362.12813822599</v>
      </c>
      <c r="N33" s="36">
        <f t="shared" si="11"/>
        <v>631857.32972367201</v>
      </c>
      <c r="O33" s="36">
        <f t="shared" si="11"/>
        <v>549764.30978456</v>
      </c>
      <c r="P33" s="36">
        <f t="shared" si="11"/>
        <v>516883.28318031598</v>
      </c>
      <c r="Q33" s="36">
        <f t="shared" si="11"/>
        <v>452908.08542548399</v>
      </c>
    </row>
    <row r="34" spans="1:17">
      <c r="A34" s="37">
        <v>4</v>
      </c>
      <c r="B34" s="38">
        <v>549622.65407504002</v>
      </c>
      <c r="C34" s="38">
        <v>478778.16472303995</v>
      </c>
      <c r="D34" s="38">
        <v>449487.23295839998</v>
      </c>
      <c r="E34" s="38">
        <v>392487.01384256006</v>
      </c>
      <c r="F34" s="38">
        <f t="shared" si="6"/>
        <v>1206427.7062613361</v>
      </c>
      <c r="G34" s="38">
        <f t="shared" si="7"/>
        <v>1054112.0541545358</v>
      </c>
      <c r="H34" s="38">
        <f t="shared" si="8"/>
        <v>991136.55086055992</v>
      </c>
      <c r="I34" s="38">
        <f t="shared" si="9"/>
        <v>868586.07976150408</v>
      </c>
      <c r="J34" s="38">
        <f t="shared" si="10"/>
        <v>904820.77969600214</v>
      </c>
      <c r="K34" s="38">
        <f t="shared" si="10"/>
        <v>790584.04061590182</v>
      </c>
      <c r="L34" s="38">
        <f t="shared" si="10"/>
        <v>743352.41314541991</v>
      </c>
      <c r="M34" s="38">
        <f t="shared" si="10"/>
        <v>651439.55982112803</v>
      </c>
      <c r="N34" s="38">
        <f t="shared" si="11"/>
        <v>603213.85313066805</v>
      </c>
      <c r="O34" s="38">
        <f t="shared" si="11"/>
        <v>527056.02707726788</v>
      </c>
      <c r="P34" s="38">
        <f t="shared" si="11"/>
        <v>495568.27543027996</v>
      </c>
      <c r="Q34" s="38">
        <f t="shared" si="11"/>
        <v>434293.03988075204</v>
      </c>
    </row>
    <row r="35" spans="1:17">
      <c r="A35" s="35">
        <v>5</v>
      </c>
      <c r="B35" s="36">
        <v>522976.33916527999</v>
      </c>
      <c r="C35" s="36">
        <v>457655.40121391998</v>
      </c>
      <c r="D35" s="36">
        <v>429655.65755840001</v>
      </c>
      <c r="E35" s="36">
        <v>375171.91281024</v>
      </c>
      <c r="F35" s="36">
        <f t="shared" si="6"/>
        <v>1149138.1292053519</v>
      </c>
      <c r="G35" s="36">
        <f t="shared" si="7"/>
        <v>1008698.112609928</v>
      </c>
      <c r="H35" s="36">
        <f t="shared" si="8"/>
        <v>948498.66375056002</v>
      </c>
      <c r="I35" s="36">
        <f t="shared" si="9"/>
        <v>831358.61254201597</v>
      </c>
      <c r="J35" s="36">
        <f t="shared" si="10"/>
        <v>861853.596904014</v>
      </c>
      <c r="K35" s="36">
        <f t="shared" si="10"/>
        <v>756523.58445744601</v>
      </c>
      <c r="L35" s="36">
        <f t="shared" si="10"/>
        <v>711373.99781292002</v>
      </c>
      <c r="M35" s="36">
        <f t="shared" si="10"/>
        <v>623518.95940651197</v>
      </c>
      <c r="N35" s="36">
        <f t="shared" si="11"/>
        <v>574569.06460267596</v>
      </c>
      <c r="O35" s="36">
        <f t="shared" si="11"/>
        <v>504349.056304964</v>
      </c>
      <c r="P35" s="36">
        <f t="shared" si="11"/>
        <v>474249.33187528001</v>
      </c>
      <c r="Q35" s="36">
        <f t="shared" si="11"/>
        <v>415679.30627100798</v>
      </c>
    </row>
    <row r="36" spans="1:17">
      <c r="A36" s="37">
        <v>6</v>
      </c>
      <c r="B36" s="38">
        <v>496328.80385088001</v>
      </c>
      <c r="C36" s="38">
        <v>436532.6377048</v>
      </c>
      <c r="D36" s="38">
        <v>409827.74337231996</v>
      </c>
      <c r="E36" s="38">
        <v>357858.03218256001</v>
      </c>
      <c r="F36" s="38">
        <f t="shared" si="6"/>
        <v>1091845.928279392</v>
      </c>
      <c r="G36" s="38">
        <f t="shared" si="7"/>
        <v>963284.17106532003</v>
      </c>
      <c r="H36" s="38">
        <f t="shared" si="8"/>
        <v>905868.64825048787</v>
      </c>
      <c r="I36" s="38">
        <f t="shared" si="9"/>
        <v>794133.769192504</v>
      </c>
      <c r="J36" s="38">
        <f t="shared" si="10"/>
        <v>818884.44620954397</v>
      </c>
      <c r="K36" s="38">
        <f t="shared" si="10"/>
        <v>722463.12829898996</v>
      </c>
      <c r="L36" s="38">
        <f t="shared" si="10"/>
        <v>679401.48618786596</v>
      </c>
      <c r="M36" s="38">
        <f t="shared" si="10"/>
        <v>595600.32689437806</v>
      </c>
      <c r="N36" s="38">
        <f t="shared" si="11"/>
        <v>545922.96413969598</v>
      </c>
      <c r="O36" s="38">
        <f t="shared" si="11"/>
        <v>481642.08553266001</v>
      </c>
      <c r="P36" s="38">
        <f t="shared" si="11"/>
        <v>452934.32412524393</v>
      </c>
      <c r="Q36" s="38">
        <f t="shared" si="11"/>
        <v>397066.884596252</v>
      </c>
    </row>
    <row r="37" spans="1:17">
      <c r="A37" s="35">
        <v>7</v>
      </c>
      <c r="B37" s="36">
        <v>469683.70934576006</v>
      </c>
      <c r="C37" s="36">
        <v>415411.09460032004</v>
      </c>
      <c r="D37" s="36">
        <v>389997.38837696001</v>
      </c>
      <c r="E37" s="36">
        <v>340541.71074559999</v>
      </c>
      <c r="F37" s="36">
        <f t="shared" si="6"/>
        <v>1034558.9750933842</v>
      </c>
      <c r="G37" s="36">
        <f t="shared" si="7"/>
        <v>917872.85339068808</v>
      </c>
      <c r="H37" s="36">
        <f t="shared" si="8"/>
        <v>863233.385010464</v>
      </c>
      <c r="I37" s="36">
        <f t="shared" si="9"/>
        <v>756903.67810303997</v>
      </c>
      <c r="J37" s="36">
        <f t="shared" si="10"/>
        <v>775919.23132003809</v>
      </c>
      <c r="K37" s="36">
        <f t="shared" si="10"/>
        <v>688404.64004301606</v>
      </c>
      <c r="L37" s="36">
        <f t="shared" si="10"/>
        <v>647425.03875784797</v>
      </c>
      <c r="M37" s="36">
        <f t="shared" si="10"/>
        <v>567677.75857727998</v>
      </c>
      <c r="N37" s="36">
        <f t="shared" si="11"/>
        <v>517279.48754669208</v>
      </c>
      <c r="O37" s="36">
        <f t="shared" si="11"/>
        <v>458936.42669534404</v>
      </c>
      <c r="P37" s="36">
        <f t="shared" si="11"/>
        <v>431616.692505232</v>
      </c>
      <c r="Q37" s="36">
        <f t="shared" si="11"/>
        <v>378451.83905151999</v>
      </c>
    </row>
    <row r="38" spans="1:17">
      <c r="A38" s="37">
        <v>8</v>
      </c>
      <c r="B38" s="38">
        <v>443038.61484063999</v>
      </c>
      <c r="C38" s="38">
        <v>394287.11068655999</v>
      </c>
      <c r="D38" s="38">
        <v>370168.25378624001</v>
      </c>
      <c r="E38" s="38">
        <v>323226.60971328005</v>
      </c>
      <c r="F38" s="38">
        <f t="shared" si="6"/>
        <v>977272.02190737601</v>
      </c>
      <c r="G38" s="38">
        <f t="shared" si="7"/>
        <v>872456.28797610395</v>
      </c>
      <c r="H38" s="38">
        <f t="shared" si="8"/>
        <v>820600.74564041605</v>
      </c>
      <c r="I38" s="38">
        <f t="shared" si="9"/>
        <v>719676.21088355209</v>
      </c>
      <c r="J38" s="38">
        <f t="shared" si="10"/>
        <v>732954.01643053198</v>
      </c>
      <c r="K38" s="38">
        <f t="shared" si="10"/>
        <v>654342.21598207799</v>
      </c>
      <c r="L38" s="38">
        <f t="shared" si="10"/>
        <v>615450.55923031201</v>
      </c>
      <c r="M38" s="38">
        <f t="shared" si="10"/>
        <v>539757.15816266404</v>
      </c>
      <c r="N38" s="38">
        <f t="shared" si="11"/>
        <v>488636.010953688</v>
      </c>
      <c r="O38" s="38">
        <f t="shared" si="11"/>
        <v>436228.14398805198</v>
      </c>
      <c r="P38" s="38">
        <f t="shared" si="11"/>
        <v>410300.37282020802</v>
      </c>
      <c r="Q38" s="38">
        <f t="shared" si="11"/>
        <v>359838.10544177605</v>
      </c>
    </row>
    <row r="39" spans="1:17">
      <c r="A39" s="35">
        <v>9</v>
      </c>
      <c r="B39" s="36">
        <v>416389.85912160005</v>
      </c>
      <c r="C39" s="36">
        <v>373161.90636815998</v>
      </c>
      <c r="D39" s="36">
        <v>350337.89879087999</v>
      </c>
      <c r="E39" s="36">
        <v>305910.28827632003</v>
      </c>
      <c r="F39" s="36">
        <f t="shared" si="6"/>
        <v>919977.19711144012</v>
      </c>
      <c r="G39" s="36">
        <f t="shared" si="7"/>
        <v>827037.09869154391</v>
      </c>
      <c r="H39" s="36">
        <f t="shared" si="8"/>
        <v>777965.48240039195</v>
      </c>
      <c r="I39" s="36">
        <f t="shared" si="9"/>
        <v>682446.11979408807</v>
      </c>
      <c r="J39" s="36">
        <f t="shared" si="10"/>
        <v>689982.89783358015</v>
      </c>
      <c r="K39" s="36">
        <f t="shared" si="10"/>
        <v>620277.82401865791</v>
      </c>
      <c r="L39" s="36">
        <f t="shared" si="10"/>
        <v>583474.1118002939</v>
      </c>
      <c r="M39" s="36">
        <f t="shared" si="10"/>
        <v>511834.58984556608</v>
      </c>
      <c r="N39" s="36">
        <f t="shared" si="11"/>
        <v>459988.59855572006</v>
      </c>
      <c r="O39" s="36">
        <f t="shared" si="11"/>
        <v>413518.54934577196</v>
      </c>
      <c r="P39" s="36">
        <f t="shared" si="11"/>
        <v>388982.74120019597</v>
      </c>
      <c r="Q39" s="36">
        <f t="shared" si="11"/>
        <v>341223.05989704403</v>
      </c>
    </row>
    <row r="40" spans="1:17">
      <c r="A40" s="37">
        <v>10</v>
      </c>
      <c r="B40" s="38">
        <v>389743.54421184002</v>
      </c>
      <c r="C40" s="38">
        <v>352041.58366831997</v>
      </c>
      <c r="D40" s="38">
        <v>330507.54379552003</v>
      </c>
      <c r="E40" s="38">
        <v>288593.96683936002</v>
      </c>
      <c r="F40" s="38">
        <f t="shared" si="6"/>
        <v>862687.62005545606</v>
      </c>
      <c r="G40" s="38">
        <f t="shared" si="7"/>
        <v>781628.40488688799</v>
      </c>
      <c r="H40" s="38">
        <f t="shared" si="8"/>
        <v>735330.21916036808</v>
      </c>
      <c r="I40" s="38">
        <f t="shared" si="9"/>
        <v>645216.02870462404</v>
      </c>
      <c r="J40" s="38">
        <f t="shared" si="10"/>
        <v>647015.71504159202</v>
      </c>
      <c r="K40" s="38">
        <f t="shared" si="10"/>
        <v>586221.30366516602</v>
      </c>
      <c r="L40" s="38">
        <f t="shared" si="10"/>
        <v>551497.66437027603</v>
      </c>
      <c r="M40" s="38">
        <f t="shared" si="10"/>
        <v>483912.021528468</v>
      </c>
      <c r="N40" s="38">
        <f t="shared" si="11"/>
        <v>431343.81002772803</v>
      </c>
      <c r="O40" s="38">
        <f t="shared" si="11"/>
        <v>390814.202443444</v>
      </c>
      <c r="P40" s="38">
        <f t="shared" si="11"/>
        <v>367665.10958018404</v>
      </c>
      <c r="Q40" s="38">
        <f t="shared" si="11"/>
        <v>322608.01435231202</v>
      </c>
    </row>
    <row r="41" spans="1:17">
      <c r="A41" s="35">
        <v>11</v>
      </c>
      <c r="B41" s="36">
        <v>363098.44970671996</v>
      </c>
      <c r="C41" s="36">
        <v>330918.8201592</v>
      </c>
      <c r="D41" s="36">
        <v>310677.18880015996</v>
      </c>
      <c r="E41" s="36">
        <v>271278.86580704001</v>
      </c>
      <c r="F41" s="36">
        <f t="shared" si="6"/>
        <v>805400.66686944792</v>
      </c>
      <c r="G41" s="36">
        <f t="shared" si="7"/>
        <v>736214.46334228001</v>
      </c>
      <c r="H41" s="36">
        <f t="shared" si="8"/>
        <v>692694.95592034387</v>
      </c>
      <c r="I41" s="36">
        <f t="shared" si="9"/>
        <v>607988.56148513604</v>
      </c>
      <c r="J41" s="36">
        <f t="shared" si="10"/>
        <v>604050.50015208591</v>
      </c>
      <c r="K41" s="36">
        <f t="shared" si="10"/>
        <v>552160.84750670998</v>
      </c>
      <c r="L41" s="36">
        <f t="shared" si="10"/>
        <v>519521.21694025793</v>
      </c>
      <c r="M41" s="36">
        <f t="shared" si="10"/>
        <v>455991.42111385206</v>
      </c>
      <c r="N41" s="36">
        <f t="shared" si="11"/>
        <v>402700.33343472396</v>
      </c>
      <c r="O41" s="36">
        <f t="shared" si="11"/>
        <v>368107.23167114001</v>
      </c>
      <c r="P41" s="36">
        <f t="shared" si="11"/>
        <v>346347.47796017193</v>
      </c>
      <c r="Q41" s="36">
        <f t="shared" si="11"/>
        <v>303994.28074256802</v>
      </c>
    </row>
    <row r="42" spans="1:17">
      <c r="A42" s="37">
        <v>12</v>
      </c>
      <c r="B42" s="38">
        <v>336452.13479696005</v>
      </c>
      <c r="C42" s="38">
        <v>309794.83624544</v>
      </c>
      <c r="D42" s="38">
        <v>290846.8338048</v>
      </c>
      <c r="E42" s="38">
        <v>253962.54437008</v>
      </c>
      <c r="F42" s="38">
        <f t="shared" si="6"/>
        <v>748111.08981346409</v>
      </c>
      <c r="G42" s="38">
        <f t="shared" si="7"/>
        <v>690797.897927696</v>
      </c>
      <c r="H42" s="38">
        <f t="shared" si="8"/>
        <v>650059.69268032</v>
      </c>
      <c r="I42" s="38">
        <f t="shared" si="9"/>
        <v>570758.47039567202</v>
      </c>
      <c r="J42" s="38">
        <f t="shared" si="10"/>
        <v>561083.31736009801</v>
      </c>
      <c r="K42" s="38">
        <f t="shared" si="10"/>
        <v>518098.42344577203</v>
      </c>
      <c r="L42" s="38">
        <f t="shared" si="10"/>
        <v>487544.76951024</v>
      </c>
      <c r="M42" s="38">
        <f t="shared" si="10"/>
        <v>428068.85279675398</v>
      </c>
      <c r="N42" s="38">
        <f t="shared" si="11"/>
        <v>374055.54490673204</v>
      </c>
      <c r="O42" s="38">
        <f t="shared" si="11"/>
        <v>345398.948963848</v>
      </c>
      <c r="P42" s="38">
        <f t="shared" si="11"/>
        <v>325029.84634016</v>
      </c>
      <c r="Q42" s="38">
        <f t="shared" si="11"/>
        <v>285379.23519783601</v>
      </c>
    </row>
    <row r="43" spans="1:17">
      <c r="A43" s="35">
        <v>13</v>
      </c>
      <c r="B43" s="36">
        <v>309804.59948255995</v>
      </c>
      <c r="C43" s="36">
        <v>288672.07273632003</v>
      </c>
      <c r="D43" s="36">
        <v>271016.47880943998</v>
      </c>
      <c r="E43" s="36">
        <v>236648.66374240001</v>
      </c>
      <c r="F43" s="36">
        <f t="shared" si="6"/>
        <v>690818.88888750388</v>
      </c>
      <c r="G43" s="36">
        <f t="shared" si="7"/>
        <v>645383.95638308802</v>
      </c>
      <c r="H43" s="36">
        <f t="shared" si="8"/>
        <v>607424.42944029602</v>
      </c>
      <c r="I43" s="36">
        <f t="shared" si="9"/>
        <v>533533.62704615993</v>
      </c>
      <c r="J43" s="36">
        <f t="shared" si="10"/>
        <v>518114.16666562791</v>
      </c>
      <c r="K43" s="36">
        <f t="shared" si="10"/>
        <v>484037.96728731599</v>
      </c>
      <c r="L43" s="36">
        <f t="shared" si="10"/>
        <v>455568.32208022202</v>
      </c>
      <c r="M43" s="36">
        <f t="shared" si="10"/>
        <v>400150.22028461995</v>
      </c>
      <c r="N43" s="36">
        <f t="shared" si="11"/>
        <v>345409.44444375194</v>
      </c>
      <c r="O43" s="36">
        <f t="shared" si="11"/>
        <v>322691.97819154401</v>
      </c>
      <c r="P43" s="36">
        <f t="shared" si="11"/>
        <v>303712.21472014801</v>
      </c>
      <c r="Q43" s="36">
        <f t="shared" si="11"/>
        <v>266766.81352307997</v>
      </c>
    </row>
    <row r="44" spans="1:17">
      <c r="A44" s="37">
        <v>14</v>
      </c>
      <c r="B44" s="38">
        <v>283157.06416816002</v>
      </c>
      <c r="C44" s="38">
        <v>267549.30922719999</v>
      </c>
      <c r="D44" s="38">
        <v>251187.34421871998</v>
      </c>
      <c r="E44" s="38">
        <v>219331.1219008</v>
      </c>
      <c r="F44" s="38">
        <f t="shared" si="6"/>
        <v>633526.68796154403</v>
      </c>
      <c r="G44" s="38">
        <f t="shared" si="7"/>
        <v>599970.01483847992</v>
      </c>
      <c r="H44" s="38">
        <f t="shared" si="8"/>
        <v>564791.79007024795</v>
      </c>
      <c r="I44" s="38">
        <f t="shared" si="9"/>
        <v>496300.91208672</v>
      </c>
      <c r="J44" s="38">
        <f t="shared" si="10"/>
        <v>475145.01597115805</v>
      </c>
      <c r="K44" s="38">
        <f t="shared" si="10"/>
        <v>449977.51112885994</v>
      </c>
      <c r="L44" s="38">
        <f t="shared" si="10"/>
        <v>423593.84255268599</v>
      </c>
      <c r="M44" s="38">
        <f t="shared" si="10"/>
        <v>372225.68406503997</v>
      </c>
      <c r="N44" s="38">
        <f t="shared" si="11"/>
        <v>316763.34398077201</v>
      </c>
      <c r="O44" s="38">
        <f t="shared" si="11"/>
        <v>299985.00741923996</v>
      </c>
      <c r="P44" s="38">
        <f t="shared" si="11"/>
        <v>282395.89503512398</v>
      </c>
      <c r="Q44" s="38">
        <f t="shared" si="11"/>
        <v>248150.45604336</v>
      </c>
    </row>
    <row r="45" spans="1:17">
      <c r="A45" s="35">
        <v>15</v>
      </c>
      <c r="B45" s="36">
        <v>256511.96966304001</v>
      </c>
      <c r="C45" s="36">
        <v>246426.54571807999</v>
      </c>
      <c r="D45" s="36">
        <v>236720.66761616</v>
      </c>
      <c r="E45" s="36">
        <v>211516.87099088001</v>
      </c>
      <c r="F45" s="36">
        <f t="shared" si="6"/>
        <v>576239.734775536</v>
      </c>
      <c r="G45" s="36">
        <f t="shared" si="7"/>
        <v>554556.07329387194</v>
      </c>
      <c r="H45" s="36">
        <f t="shared" si="8"/>
        <v>533688.435374744</v>
      </c>
      <c r="I45" s="36">
        <f t="shared" si="9"/>
        <v>479500.27263039199</v>
      </c>
      <c r="J45" s="36">
        <f t="shared" si="10"/>
        <v>432179.801081652</v>
      </c>
      <c r="K45" s="36">
        <f t="shared" si="10"/>
        <v>415917.05497040396</v>
      </c>
      <c r="L45" s="36">
        <f t="shared" si="10"/>
        <v>400266.326531058</v>
      </c>
      <c r="M45" s="36">
        <f t="shared" si="10"/>
        <v>359625.20447279396</v>
      </c>
      <c r="N45" s="36">
        <f t="shared" si="11"/>
        <v>288119.867387768</v>
      </c>
      <c r="O45" s="36">
        <f t="shared" si="11"/>
        <v>277278.03664693597</v>
      </c>
      <c r="P45" s="36">
        <f t="shared" si="11"/>
        <v>266844.217687372</v>
      </c>
      <c r="Q45" s="36">
        <f t="shared" si="11"/>
        <v>239750.136315196</v>
      </c>
    </row>
    <row r="46" spans="1:17">
      <c r="A46" s="19" t="s">
        <v>14</v>
      </c>
      <c r="B46" s="25">
        <v>250261</v>
      </c>
      <c r="C46" s="25">
        <v>240419</v>
      </c>
      <c r="D46" s="24">
        <v>223511</v>
      </c>
      <c r="E46" s="26">
        <v>197087</v>
      </c>
      <c r="H46" s="13"/>
      <c r="I46" s="14"/>
    </row>
    <row r="48" spans="1:17">
      <c r="A48" s="27" t="s">
        <v>31</v>
      </c>
      <c r="B48" s="27">
        <v>15</v>
      </c>
      <c r="C48" s="27">
        <v>14</v>
      </c>
      <c r="D48" s="27">
        <v>13</v>
      </c>
      <c r="E48" s="27">
        <v>12</v>
      </c>
      <c r="F48" s="27">
        <v>11</v>
      </c>
      <c r="G48" s="27">
        <v>10</v>
      </c>
      <c r="H48" s="27">
        <v>9</v>
      </c>
      <c r="I48" s="27">
        <v>8</v>
      </c>
      <c r="J48" s="27">
        <v>7</v>
      </c>
      <c r="K48" s="27">
        <v>6</v>
      </c>
      <c r="L48" s="27">
        <v>5</v>
      </c>
      <c r="M48" s="27">
        <v>4</v>
      </c>
      <c r="N48" s="27">
        <v>3</v>
      </c>
      <c r="O48" s="27">
        <v>2</v>
      </c>
      <c r="P48" s="27">
        <v>1</v>
      </c>
    </row>
    <row r="49" spans="1:18">
      <c r="A49" s="39" t="s">
        <v>4</v>
      </c>
      <c r="B49" s="40">
        <v>1248509</v>
      </c>
      <c r="C49" s="41">
        <v>1359982</v>
      </c>
      <c r="D49" s="41">
        <v>1471454</v>
      </c>
      <c r="E49" s="41">
        <v>1582929</v>
      </c>
      <c r="F49" s="41">
        <v>1694402</v>
      </c>
      <c r="G49" s="41">
        <v>1805879</v>
      </c>
      <c r="H49" s="41">
        <v>1917352</v>
      </c>
      <c r="I49" s="41">
        <v>2028826</v>
      </c>
      <c r="J49" s="41">
        <v>2140460</v>
      </c>
      <c r="K49" s="41">
        <v>2251772</v>
      </c>
      <c r="L49" s="41">
        <v>2363246</v>
      </c>
      <c r="M49" s="41">
        <v>2428939</v>
      </c>
      <c r="N49" s="41">
        <v>2266384</v>
      </c>
      <c r="O49" s="41">
        <v>2364069</v>
      </c>
      <c r="P49" s="41">
        <v>2461761</v>
      </c>
      <c r="R49" s="15"/>
    </row>
    <row r="50" spans="1:18">
      <c r="A50" s="42" t="s">
        <v>5</v>
      </c>
      <c r="B50" s="43">
        <v>948560</v>
      </c>
      <c r="C50" s="44">
        <v>1033255</v>
      </c>
      <c r="D50" s="44">
        <v>1117947</v>
      </c>
      <c r="E50" s="44">
        <v>1202642</v>
      </c>
      <c r="F50" s="44">
        <v>1287333</v>
      </c>
      <c r="G50" s="44">
        <v>1372025</v>
      </c>
      <c r="H50" s="44">
        <v>1456721</v>
      </c>
      <c r="I50" s="44">
        <v>1541411</v>
      </c>
      <c r="J50" s="44">
        <v>1626107</v>
      </c>
      <c r="K50" s="44">
        <v>1710798</v>
      </c>
      <c r="L50" s="44">
        <v>1795488</v>
      </c>
      <c r="M50" s="44">
        <v>1880185</v>
      </c>
      <c r="N50" s="44">
        <v>1964877</v>
      </c>
      <c r="O50" s="44">
        <v>2049572</v>
      </c>
      <c r="P50" s="44">
        <v>2134262</v>
      </c>
      <c r="R50" s="15"/>
    </row>
    <row r="51" spans="1:18">
      <c r="A51" s="39" t="s">
        <v>15</v>
      </c>
      <c r="B51" s="40">
        <v>500522</v>
      </c>
      <c r="C51" s="41">
        <v>541635</v>
      </c>
      <c r="D51" s="41">
        <v>582751</v>
      </c>
      <c r="E51" s="41">
        <v>623864</v>
      </c>
      <c r="F51" s="41">
        <v>664976</v>
      </c>
      <c r="G51" s="41">
        <v>706092</v>
      </c>
      <c r="H51" s="41">
        <v>747205</v>
      </c>
      <c r="I51" s="41">
        <v>788321</v>
      </c>
      <c r="J51" s="41">
        <v>829434</v>
      </c>
      <c r="K51" s="41">
        <v>870551</v>
      </c>
      <c r="L51" s="41">
        <v>911662</v>
      </c>
      <c r="M51" s="41">
        <v>952778</v>
      </c>
      <c r="N51" s="41">
        <v>993891</v>
      </c>
      <c r="O51" s="41">
        <v>1035004</v>
      </c>
      <c r="P51" s="41">
        <v>1076119</v>
      </c>
      <c r="R51" s="15"/>
    </row>
    <row r="52" spans="1:18">
      <c r="A52" s="42" t="s">
        <v>16</v>
      </c>
      <c r="B52" s="43">
        <v>480839</v>
      </c>
      <c r="C52" s="44">
        <v>520332</v>
      </c>
      <c r="D52" s="44">
        <v>559832</v>
      </c>
      <c r="E52" s="44">
        <v>599331</v>
      </c>
      <c r="F52" s="44">
        <v>638825</v>
      </c>
      <c r="G52" s="44">
        <v>678324</v>
      </c>
      <c r="H52" s="44">
        <v>717820</v>
      </c>
      <c r="I52" s="44">
        <v>757317</v>
      </c>
      <c r="J52" s="44">
        <v>796817</v>
      </c>
      <c r="K52" s="44">
        <v>836313</v>
      </c>
      <c r="L52" s="44">
        <v>875811</v>
      </c>
      <c r="M52" s="44">
        <v>915307</v>
      </c>
      <c r="N52" s="44">
        <v>954805</v>
      </c>
      <c r="O52" s="44">
        <v>994304</v>
      </c>
      <c r="P52" s="44">
        <v>1033799</v>
      </c>
      <c r="R52" s="15"/>
    </row>
    <row r="53" spans="1:18">
      <c r="A53" s="39" t="s">
        <v>17</v>
      </c>
      <c r="B53" s="40">
        <v>447022</v>
      </c>
      <c r="C53" s="41">
        <v>483746</v>
      </c>
      <c r="D53" s="41">
        <v>520463</v>
      </c>
      <c r="E53" s="41">
        <v>557182</v>
      </c>
      <c r="F53" s="41">
        <v>593903</v>
      </c>
      <c r="G53" s="41">
        <v>630621</v>
      </c>
      <c r="H53" s="41">
        <v>667343</v>
      </c>
      <c r="I53" s="41">
        <v>704061</v>
      </c>
      <c r="J53" s="41">
        <v>740784</v>
      </c>
      <c r="K53" s="41">
        <v>777501</v>
      </c>
      <c r="L53" s="41">
        <v>814220</v>
      </c>
      <c r="M53" s="41">
        <v>850942</v>
      </c>
      <c r="N53" s="41">
        <v>887661</v>
      </c>
      <c r="O53" s="41">
        <v>924382</v>
      </c>
      <c r="P53" s="41">
        <v>961100</v>
      </c>
      <c r="R53" s="15"/>
    </row>
    <row r="54" spans="1:18">
      <c r="A54" s="42" t="s">
        <v>18</v>
      </c>
      <c r="B54" s="43">
        <v>394174</v>
      </c>
      <c r="C54" s="44">
        <v>426555</v>
      </c>
      <c r="D54" s="44">
        <v>458933</v>
      </c>
      <c r="E54" s="44">
        <v>491311</v>
      </c>
      <c r="F54" s="44">
        <v>523689</v>
      </c>
      <c r="G54" s="44">
        <v>556070</v>
      </c>
      <c r="H54" s="44">
        <v>588448</v>
      </c>
      <c r="I54" s="44">
        <v>620826</v>
      </c>
      <c r="J54" s="44">
        <v>653207</v>
      </c>
      <c r="K54" s="44">
        <v>685585</v>
      </c>
      <c r="L54" s="44">
        <v>717963</v>
      </c>
      <c r="M54" s="44">
        <v>750341</v>
      </c>
      <c r="N54" s="44">
        <v>782722</v>
      </c>
      <c r="O54" s="44">
        <v>815100</v>
      </c>
      <c r="P54" s="44">
        <v>847478</v>
      </c>
      <c r="R54" s="15"/>
    </row>
    <row r="55" spans="1:18">
      <c r="L55" s="28"/>
    </row>
    <row r="56" spans="1:18">
      <c r="L56" s="28"/>
    </row>
    <row r="57" spans="1:18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8">
      <c r="L58" s="28"/>
    </row>
    <row r="59" spans="1:18">
      <c r="B59" s="28"/>
      <c r="L59" s="28"/>
    </row>
    <row r="60" spans="1:18">
      <c r="B60" s="8"/>
      <c r="L60" s="8"/>
    </row>
    <row r="61" spans="1:18">
      <c r="B61" s="8"/>
      <c r="H61" s="9"/>
      <c r="I61" s="9"/>
      <c r="J61" s="10"/>
      <c r="L61" s="8"/>
    </row>
  </sheetData>
  <autoFilter ref="A48:P54"/>
  <mergeCells count="4">
    <mergeCell ref="B10:C10"/>
    <mergeCell ref="D10:K10"/>
    <mergeCell ref="B29:D29"/>
    <mergeCell ref="F29:Q29"/>
  </mergeCells>
  <pageMargins left="1.87" right="0.7" top="0.39" bottom="0.5" header="0.26" footer="0.3"/>
  <pageSetup paperSize="5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Municipalidad Temuco</dc:creator>
  <cp:lastModifiedBy>Daniel Cesar Hernandez Campos </cp:lastModifiedBy>
  <cp:lastPrinted>2022-12-30T13:29:10Z</cp:lastPrinted>
  <dcterms:created xsi:type="dcterms:W3CDTF">2011-11-11T21:09:36Z</dcterms:created>
  <dcterms:modified xsi:type="dcterms:W3CDTF">2023-02-16T18:04:00Z</dcterms:modified>
</cp:coreProperties>
</file>